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45" windowHeight="123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<sst xmlns="http://schemas.openxmlformats.org/spreadsheetml/2006/main" count="20" uniqueCount="20">
  <si>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郦城国际5号楼一单元屋面及外墙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</si>
  <si>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</si>
  <si>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t>郦城国际业主：</t>
  </si>
  <si>
    <t xml:space="preserve">   郦城国际小区（一期）物业管理委员会申报的郦城国际5号楼一单元屋面及外墙（案件批次号：PYB005602）经郦城国际小区（一期）物业管理委员会组织竣工验收合格，工程决算已送审；经 正军项目管理集团有限公司审计，初审结果如下：送审金额79756.56元，工程审定金额76773.39元，核减额2983.17元，核减率3.74%，审计结算金额79444.89元（按照合同约定让利763.73元）。</t>
  </si>
  <si>
    <t>序号</t>
  </si>
  <si>
    <t>项目部位</t>
  </si>
  <si>
    <t>预算金额（元）</t>
  </si>
  <si>
    <t>送审金额（元）</t>
  </si>
  <si>
    <t>审定价（元）</t>
  </si>
  <si>
    <t>审定结算价（元）</t>
  </si>
  <si>
    <t>工程量（㎡）</t>
  </si>
  <si>
    <t>审计费（元）</t>
  </si>
  <si>
    <t>核减额（元）</t>
  </si>
  <si>
    <t>郦城国际5号楼一单元屋面维修</t>
  </si>
  <si>
    <t>郦城国际5号楼一单元外墙维修</t>
  </si>
  <si>
    <t>合计</t>
  </si>
  <si>
    <t xml:space="preserve">    该项目审计费用（2400.00）元，其他费用( 0 ) 元，一并从维修资金账户列支。                                                                                             </t>
  </si>
  <si>
    <t xml:space="preserve">    相关业主、单位如对公示结果有异议，请在2025年6月2日前实名向我中心反映，并提供相关依据。（工作日接待时间：9：00-12：00、13：30-17：30）。联系电话：83566517、83751080</t>
  </si>
  <si>
    <t xml:space="preserve"> </t>
  </si>
  <si>
    <t xml:space="preserve">                   公示时间：2025 年 5 月 29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</si>
</sst>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2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u/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8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pane xSplit="11" ySplit="2" topLeftCell="L5" activePane="bottomRight" state="frozen"/>
      <selection/>
      <selection pane="topRight"/>
      <selection pane="bottomLeft"/>
      <selection pane="bottomRight" activeCell="Q8" sqref="Q8"/>
    </sheetView>
  </sheetViews>
  <sheetFormatPr defaultColWidth="9" defaultRowHeight="14.25"/>
  <cols>
    <col min="1" max="1" width="5.125" style="1" customWidth="1"/>
    <col min="2" max="2" width="17.2" style="1" customWidth="1"/>
    <col min="3" max="3" width="9.875" style="1" customWidth="1"/>
    <col min="4" max="4" width="10.75" style="1" customWidth="1"/>
    <col min="5" max="5" width="10.625" style="1" customWidth="1"/>
    <col min="6" max="6" width="10.5" style="1" customWidth="1"/>
    <col min="7" max="7" width="8.75" style="1" customWidth="1"/>
    <col min="8" max="8" width="9.125" style="1" customWidth="1"/>
    <col min="9" max="9" width="9.625" style="1" customWidth="1"/>
    <col min="10" max="10" width="12.625" style="3" hidden="1" customWidth="1"/>
    <col min="11" max="11" width="9" style="3" hidden="1" customWidth="1"/>
    <col min="12" max="12" width="9" style="3"/>
    <col min="13" max="13" width="9.5" style="3"/>
    <col min="14" max="14" width="9.375" style="3"/>
    <col min="15" max="16384" width="9" style="3"/>
  </cols>
  <sheetData>
    <row r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1" spans="1:9">
      <c r="A3" s="6" t="s">
        <v>2</v>
      </c>
      <c r="B3" s="7"/>
      <c r="C3" s="7"/>
      <c r="D3" s="7"/>
      <c r="E3" s="7"/>
      <c r="F3" s="7"/>
      <c r="G3" s="7"/>
      <c r="H3" s="7"/>
      <c r="I3" s="7"/>
    </row>
    <row r="4" ht="137" customHeight="1" spans="1:9">
      <c r="A4" s="8" t="s">
        <v>3</v>
      </c>
      <c r="B4" s="8"/>
      <c r="C4" s="8"/>
      <c r="D4" s="8"/>
      <c r="E4" s="8"/>
      <c r="F4" s="8"/>
      <c r="G4" s="8"/>
      <c r="H4" s="8"/>
      <c r="I4" s="8"/>
    </row>
    <row r="5" s="1" customFormat="1" ht="59" customHeight="1" spans="1:10">
      <c r="A5" s="9" t="s">
        <v>4</v>
      </c>
      <c r="B5" s="10" t="s">
        <v>5</v>
      </c>
      <c r="C5" s="10" t="s">
        <v>6</v>
      </c>
      <c r="D5" s="10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17"/>
    </row>
    <row r="6" s="2" customFormat="1" ht="109" customHeight="1" spans="1:11">
      <c r="A6" s="11">
        <v>1</v>
      </c>
      <c r="B6" s="12" t="s">
        <v>13</v>
      </c>
      <c r="C6" s="12">
        <v>26147.73</v>
      </c>
      <c r="D6" s="13">
        <v>25656.93</v>
      </c>
      <c r="E6" s="12">
        <v>22890.22</v>
      </c>
      <c r="F6" s="12">
        <v>25886.26</v>
      </c>
      <c r="G6" s="12">
        <v>223.23</v>
      </c>
      <c r="H6" s="12">
        <v>1700</v>
      </c>
      <c r="I6" s="12">
        <f>D6-E6</f>
        <v>2766.71</v>
      </c>
      <c r="J6" s="18">
        <f>F6/F8</f>
        <v>0.325839192355795</v>
      </c>
      <c r="K6" s="2">
        <v>2400</v>
      </c>
    </row>
    <row r="7" s="2" customFormat="1" ht="72" customHeight="1" spans="1:10">
      <c r="A7" s="14"/>
      <c r="B7" s="12" t="s">
        <v>14</v>
      </c>
      <c r="C7" s="12">
        <v>54099.63</v>
      </c>
      <c r="D7" s="13">
        <v>54099.63</v>
      </c>
      <c r="E7" s="12">
        <v>53883.17</v>
      </c>
      <c r="F7" s="12">
        <f>C7-C7*0.01</f>
        <v>53558.6337</v>
      </c>
      <c r="G7" s="12">
        <v>600</v>
      </c>
      <c r="H7" s="12">
        <v>700</v>
      </c>
      <c r="I7" s="12">
        <f>D7-E7</f>
        <v>216.459999999999</v>
      </c>
      <c r="J7" s="18"/>
    </row>
    <row r="8" s="2" customFormat="1" ht="43" customHeight="1" spans="1:10">
      <c r="A8" s="15"/>
      <c r="B8" s="12" t="s">
        <v>15</v>
      </c>
      <c r="C8" s="12">
        <f t="shared" ref="C8:I8" si="0">SUM(C6:C7)</f>
        <v>80247.36</v>
      </c>
      <c r="D8" s="12">
        <f t="shared" si="0"/>
        <v>79756.56</v>
      </c>
      <c r="E8" s="12">
        <f t="shared" si="0"/>
        <v>76773.39</v>
      </c>
      <c r="F8" s="12">
        <f t="shared" si="0"/>
        <v>79444.8937</v>
      </c>
      <c r="G8" s="12">
        <f t="shared" si="0"/>
        <v>823.23</v>
      </c>
      <c r="H8" s="12">
        <f t="shared" si="0"/>
        <v>2400</v>
      </c>
      <c r="I8" s="12">
        <f t="shared" si="0"/>
        <v>2983.17</v>
      </c>
      <c r="J8" s="18"/>
    </row>
    <row r="9" ht="42" customHeight="1" spans="1:9">
      <c r="A9" s="8" t="s">
        <v>16</v>
      </c>
      <c r="B9" s="8"/>
      <c r="C9" s="8"/>
      <c r="D9" s="8"/>
      <c r="E9" s="8"/>
      <c r="F9" s="8"/>
      <c r="G9" s="8"/>
      <c r="H9" s="8"/>
      <c r="I9" s="8"/>
    </row>
    <row r="10" ht="57" customHeight="1" spans="1:9">
      <c r="A10" s="8" t="s">
        <v>17</v>
      </c>
      <c r="B10" s="8"/>
      <c r="C10" s="8"/>
      <c r="D10" s="8"/>
      <c r="E10" s="8"/>
      <c r="F10" s="8"/>
      <c r="G10" s="8"/>
      <c r="H10" s="8"/>
      <c r="I10" s="8"/>
    </row>
    <row r="11" ht="19.5" spans="1:9">
      <c r="A11" s="16" t="s">
        <v>18</v>
      </c>
      <c r="B11" s="16"/>
      <c r="C11" s="16"/>
      <c r="D11" s="16"/>
      <c r="E11" s="16"/>
      <c r="F11" s="16"/>
      <c r="G11" s="16"/>
      <c r="H11" s="16"/>
      <c r="I11" s="16"/>
    </row>
    <row r="12" ht="19.5" spans="1:9">
      <c r="A12" s="16" t="s">
        <v>19</v>
      </c>
      <c r="B12" s="16"/>
      <c r="C12" s="16"/>
      <c r="D12" s="16"/>
      <c r="E12" s="16"/>
      <c r="F12" s="16"/>
      <c r="G12" s="16"/>
      <c r="H12" s="16"/>
      <c r="I12" s="16"/>
    </row>
  </sheetData>
  <mergeCells count="8">
    <mergeCell ref="A1:I1"/>
    <mergeCell ref="A2:I2"/>
    <mergeCell ref="A3:I3"/>
    <mergeCell ref="A4:I4"/>
    <mergeCell ref="A9:I9"/>
    <mergeCell ref="A10:I10"/>
    <mergeCell ref="A11:I11"/>
    <mergeCell ref="A12:I12"/>
  </mergeCells>
  <printOptions horizontalCentered="1"/>
  <pageMargins left="0.629861111111111" right="0.550694444444444" top="0.393055555555556" bottom="0.393055555555556" header="0.236111111111111" footer="0.275"/>
  <pageSetup paperSize="9" scale="92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2025-05-29T08:53:20Z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55C51531BFD54AFBBAC88544C45BF2A8_13</vt:lpwstr>
  </property>
</Properties>
</file>